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7C78F26D-F058-4BF5-96F9-A27ED4AE28D1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0" i="1" l="1"/>
  <c r="H144" i="1"/>
  <c r="H75" i="1"/>
  <c r="H67" i="1"/>
  <c r="H71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E141" i="1"/>
  <c r="H141" i="1" s="1"/>
  <c r="E142" i="1"/>
  <c r="H142" i="1" s="1"/>
  <c r="E143" i="1"/>
  <c r="H143" i="1" s="1"/>
  <c r="E144" i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E76" i="1"/>
  <c r="H76" i="1" s="1"/>
  <c r="E74" i="1"/>
  <c r="H74" i="1" s="1"/>
  <c r="E70" i="1"/>
  <c r="H70" i="1" s="1"/>
  <c r="E71" i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<sst xmlns="http://schemas.openxmlformats.org/spreadsheetml/2006/main" count="163" uniqueCount="90">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</sst>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127" zoomScale="90" zoomScaleNormal="90" workbookViewId="0">
      <selection activeCell="N142" sqref="N142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2588480755.6800003</v>
      </c>
      <c r="D10" s="8">
        <f>SUM(D12,D20,D30,D40,D50,D60,D64,D73,D77)</f>
        <v>574066041.80000007</v>
      </c>
      <c r="E10" s="28">
        <f t="shared" ref="E10:H10" si="0">SUM(E12,E20,E30,E40,E50,E60,E64,E73,E77)</f>
        <v>3162546797.48</v>
      </c>
      <c r="F10" s="8">
        <f t="shared" si="0"/>
        <v>3060495705.3199997</v>
      </c>
      <c r="G10" s="8">
        <f t="shared" si="0"/>
        <v>3049455571.5599999</v>
      </c>
      <c r="H10" s="28">
        <f t="shared" si="0"/>
        <v>102051092.15999991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1280044024.0700002</v>
      </c>
      <c r="D12" s="7">
        <f>SUM(D13:D19)</f>
        <v>48048919.99000001</v>
      </c>
      <c r="E12" s="29">
        <f t="shared" ref="E12:H12" si="1">SUM(E13:E19)</f>
        <v>1328092944.0599999</v>
      </c>
      <c r="F12" s="7">
        <f t="shared" si="1"/>
        <v>1326168984.6700001</v>
      </c>
      <c r="G12" s="7">
        <f t="shared" si="1"/>
        <v>1326166984.6700001</v>
      </c>
      <c r="H12" s="29">
        <f t="shared" si="1"/>
        <v>1923959.3900000006</v>
      </c>
    </row>
    <row r="13" spans="2:9" ht="24" x14ac:dyDescent="0.2">
      <c r="B13" s="10" t="s">
        <v>14</v>
      </c>
      <c r="C13" s="25">
        <v>364632114.12</v>
      </c>
      <c r="D13" s="25">
        <v>-2487426.900000006</v>
      </c>
      <c r="E13" s="30">
        <f>SUM(C13:D13)</f>
        <v>362144687.22000003</v>
      </c>
      <c r="F13" s="26">
        <v>362144687.22000003</v>
      </c>
      <c r="G13" s="26">
        <v>362144687.22000003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39822731.969999999</v>
      </c>
      <c r="D14" s="25">
        <v>5768653.4800000023</v>
      </c>
      <c r="E14" s="30">
        <f t="shared" ref="E14:E79" si="2">SUM(C14:D14)</f>
        <v>45591385.450000003</v>
      </c>
      <c r="F14" s="26">
        <v>45591385.450000003</v>
      </c>
      <c r="G14" s="26">
        <v>45589385.450000003</v>
      </c>
      <c r="H14" s="34">
        <f t="shared" ref="H14:H79" si="3">SUM(E14-F14)</f>
        <v>0</v>
      </c>
    </row>
    <row r="15" spans="2:9" x14ac:dyDescent="0.2">
      <c r="B15" s="10" t="s">
        <v>16</v>
      </c>
      <c r="C15" s="25">
        <v>340006841.81999999</v>
      </c>
      <c r="D15" s="25">
        <v>-13306751.849999994</v>
      </c>
      <c r="E15" s="30">
        <f t="shared" si="2"/>
        <v>326700089.97000003</v>
      </c>
      <c r="F15" s="26">
        <v>326700089.97000003</v>
      </c>
      <c r="G15" s="26">
        <v>326700089.97000003</v>
      </c>
      <c r="H15" s="34">
        <f t="shared" si="3"/>
        <v>0</v>
      </c>
    </row>
    <row r="16" spans="2:9" x14ac:dyDescent="0.2">
      <c r="B16" s="10" t="s">
        <v>17</v>
      </c>
      <c r="C16" s="25">
        <v>68928629.430000007</v>
      </c>
      <c r="D16" s="25">
        <v>4467151.9500000011</v>
      </c>
      <c r="E16" s="30">
        <f t="shared" si="2"/>
        <v>73395781.38000001</v>
      </c>
      <c r="F16" s="26">
        <v>73395781.379999995</v>
      </c>
      <c r="G16" s="26">
        <v>73395781.379999995</v>
      </c>
      <c r="H16" s="34">
        <f t="shared" si="3"/>
        <v>1.4901161193847656E-8</v>
      </c>
    </row>
    <row r="17" spans="2:8" x14ac:dyDescent="0.2">
      <c r="B17" s="10" t="s">
        <v>18</v>
      </c>
      <c r="C17" s="25">
        <v>335548046.94999999</v>
      </c>
      <c r="D17" s="25">
        <v>51492009.120000005</v>
      </c>
      <c r="E17" s="30">
        <f t="shared" si="2"/>
        <v>387040056.06999999</v>
      </c>
      <c r="F17" s="26">
        <v>385116096.68000001</v>
      </c>
      <c r="G17" s="26">
        <v>385116096.68000001</v>
      </c>
      <c r="H17" s="34">
        <f t="shared" si="3"/>
        <v>1923959.3899999857</v>
      </c>
    </row>
    <row r="18" spans="2:8" x14ac:dyDescent="0.2">
      <c r="B18" s="10" t="s">
        <v>19</v>
      </c>
      <c r="C18" s="25">
        <v>3276919.84</v>
      </c>
      <c r="D18" s="25">
        <v>-2326698.75</v>
      </c>
      <c r="E18" s="30">
        <f t="shared" si="2"/>
        <v>950221.08999999985</v>
      </c>
      <c r="F18" s="26">
        <v>950221.09</v>
      </c>
      <c r="G18" s="26">
        <v>950221.09</v>
      </c>
      <c r="H18" s="34">
        <f t="shared" si="3"/>
        <v>-1.1641532182693481E-10</v>
      </c>
    </row>
    <row r="19" spans="2:8" x14ac:dyDescent="0.2">
      <c r="B19" s="10" t="s">
        <v>20</v>
      </c>
      <c r="C19" s="25">
        <v>127828739.94</v>
      </c>
      <c r="D19" s="25">
        <v>4441982.9399999976</v>
      </c>
      <c r="E19" s="30">
        <f t="shared" si="2"/>
        <v>132270722.88</v>
      </c>
      <c r="F19" s="26">
        <v>132270722.88</v>
      </c>
      <c r="G19" s="26">
        <v>132270722.88</v>
      </c>
      <c r="H19" s="34">
        <f t="shared" si="3"/>
        <v>0</v>
      </c>
    </row>
    <row r="20" spans="2:8" s="9" customFormat="1" ht="24" x14ac:dyDescent="0.2">
      <c r="B20" s="12" t="s">
        <v>21</v>
      </c>
      <c r="C20" s="7">
        <f>SUM(C21:C29)</f>
        <v>103187727.24000001</v>
      </c>
      <c r="D20" s="7">
        <f t="shared" ref="D20:H20" si="4">SUM(D21:D29)</f>
        <v>41454640.839999989</v>
      </c>
      <c r="E20" s="29">
        <f t="shared" si="4"/>
        <v>144642368.07999998</v>
      </c>
      <c r="F20" s="7">
        <f t="shared" si="4"/>
        <v>133741634.73</v>
      </c>
      <c r="G20" s="7">
        <f t="shared" si="4"/>
        <v>129724248.83999997</v>
      </c>
      <c r="H20" s="29">
        <f t="shared" si="4"/>
        <v>10900733.349999983</v>
      </c>
    </row>
    <row r="21" spans="2:8" ht="24" x14ac:dyDescent="0.2">
      <c r="B21" s="10" t="s">
        <v>22</v>
      </c>
      <c r="C21" s="25">
        <v>10279355.300000001</v>
      </c>
      <c r="D21" s="25">
        <v>-469783.1799999997</v>
      </c>
      <c r="E21" s="30">
        <f t="shared" si="2"/>
        <v>9809572.120000001</v>
      </c>
      <c r="F21" s="26">
        <v>8616921.1900000013</v>
      </c>
      <c r="G21" s="26">
        <v>8616921.1300000008</v>
      </c>
      <c r="H21" s="34">
        <f t="shared" si="3"/>
        <v>1192650.9299999997</v>
      </c>
    </row>
    <row r="22" spans="2:8" x14ac:dyDescent="0.2">
      <c r="B22" s="10" t="s">
        <v>23</v>
      </c>
      <c r="C22" s="25">
        <v>12465477.33</v>
      </c>
      <c r="D22" s="25">
        <v>3505154.620000001</v>
      </c>
      <c r="E22" s="30">
        <f t="shared" si="2"/>
        <v>15970631.950000001</v>
      </c>
      <c r="F22" s="26">
        <v>15317641.549999999</v>
      </c>
      <c r="G22" s="26">
        <v>15317641.539999999</v>
      </c>
      <c r="H22" s="34">
        <f t="shared" si="3"/>
        <v>652990.40000000224</v>
      </c>
    </row>
    <row r="23" spans="2:8" ht="24" x14ac:dyDescent="0.2">
      <c r="B23" s="10" t="s">
        <v>24</v>
      </c>
      <c r="C23" s="25">
        <v>15000</v>
      </c>
      <c r="D23" s="25">
        <v>89586.66</v>
      </c>
      <c r="E23" s="30">
        <f t="shared" si="2"/>
        <v>104586.66</v>
      </c>
      <c r="F23" s="26">
        <v>90716.84</v>
      </c>
      <c r="G23" s="26">
        <v>90716.84</v>
      </c>
      <c r="H23" s="34">
        <f t="shared" si="3"/>
        <v>13869.820000000007</v>
      </c>
    </row>
    <row r="24" spans="2:8" ht="24" x14ac:dyDescent="0.2">
      <c r="B24" s="10" t="s">
        <v>25</v>
      </c>
      <c r="C24" s="25">
        <v>10567945.98</v>
      </c>
      <c r="D24" s="25">
        <v>3093517.2199999988</v>
      </c>
      <c r="E24" s="30">
        <f t="shared" si="2"/>
        <v>13661463.199999999</v>
      </c>
      <c r="F24" s="26">
        <v>13085441.289999999</v>
      </c>
      <c r="G24" s="26">
        <v>13085441.289999999</v>
      </c>
      <c r="H24" s="34">
        <f t="shared" si="3"/>
        <v>576021.91000000015</v>
      </c>
    </row>
    <row r="25" spans="2:8" ht="23.45" customHeight="1" x14ac:dyDescent="0.2">
      <c r="B25" s="10" t="s">
        <v>26</v>
      </c>
      <c r="C25" s="25">
        <v>3605221.02</v>
      </c>
      <c r="D25" s="25">
        <v>431846.57999999821</v>
      </c>
      <c r="E25" s="30">
        <f t="shared" si="2"/>
        <v>4037067.5999999982</v>
      </c>
      <c r="F25" s="26">
        <v>3606432.18</v>
      </c>
      <c r="G25" s="26">
        <v>3606432.18</v>
      </c>
      <c r="H25" s="34">
        <f t="shared" si="3"/>
        <v>430635.41999999806</v>
      </c>
    </row>
    <row r="26" spans="2:8" x14ac:dyDescent="0.2">
      <c r="B26" s="10" t="s">
        <v>27</v>
      </c>
      <c r="C26" s="25">
        <v>39868642.850000001</v>
      </c>
      <c r="D26" s="25">
        <v>33861162.75999999</v>
      </c>
      <c r="E26" s="30">
        <f t="shared" si="2"/>
        <v>73729805.609999985</v>
      </c>
      <c r="F26" s="26">
        <v>71869320.780000001</v>
      </c>
      <c r="G26" s="26">
        <v>71869320.780000001</v>
      </c>
      <c r="H26" s="34">
        <f t="shared" si="3"/>
        <v>1860484.8299999833</v>
      </c>
    </row>
    <row r="27" spans="2:8" ht="24" x14ac:dyDescent="0.2">
      <c r="B27" s="10" t="s">
        <v>28</v>
      </c>
      <c r="C27" s="25">
        <v>15117500</v>
      </c>
      <c r="D27" s="25">
        <v>-2943186.5200000033</v>
      </c>
      <c r="E27" s="30">
        <f t="shared" si="2"/>
        <v>12174313.479999997</v>
      </c>
      <c r="F27" s="26">
        <v>7809358.3600000003</v>
      </c>
      <c r="G27" s="26">
        <v>7183022.46</v>
      </c>
      <c r="H27" s="34">
        <f t="shared" si="3"/>
        <v>4364955.1199999964</v>
      </c>
    </row>
    <row r="28" spans="2:8" ht="12" customHeight="1" x14ac:dyDescent="0.2">
      <c r="B28" s="10" t="s">
        <v>29</v>
      </c>
      <c r="C28" s="25">
        <v>100000</v>
      </c>
      <c r="D28" s="25">
        <v>3344882.9200000018</v>
      </c>
      <c r="E28" s="30">
        <f t="shared" si="2"/>
        <v>3444882.9200000018</v>
      </c>
      <c r="F28" s="26">
        <v>3444003.66</v>
      </c>
      <c r="G28" s="26">
        <v>52953.74</v>
      </c>
      <c r="H28" s="34">
        <f t="shared" si="3"/>
        <v>879.26000000163913</v>
      </c>
    </row>
    <row r="29" spans="2:8" ht="25.9" customHeight="1" x14ac:dyDescent="0.2">
      <c r="B29" s="10" t="s">
        <v>30</v>
      </c>
      <c r="C29" s="25">
        <v>11168584.76</v>
      </c>
      <c r="D29" s="25">
        <v>541459.78000000119</v>
      </c>
      <c r="E29" s="30">
        <f t="shared" si="2"/>
        <v>11710044.540000001</v>
      </c>
      <c r="F29" s="26">
        <v>9901798.8800000008</v>
      </c>
      <c r="G29" s="26">
        <v>9901798.8800000008</v>
      </c>
      <c r="H29" s="34">
        <f t="shared" si="3"/>
        <v>1808245.6600000001</v>
      </c>
    </row>
    <row r="30" spans="2:8" s="9" customFormat="1" ht="24" x14ac:dyDescent="0.2">
      <c r="B30" s="12" t="s">
        <v>31</v>
      </c>
      <c r="C30" s="7">
        <f>SUM(C31:C39)</f>
        <v>405023653.85000002</v>
      </c>
      <c r="D30" s="7">
        <f t="shared" ref="D30:H30" si="5">SUM(D31:D39)</f>
        <v>166094565.37000003</v>
      </c>
      <c r="E30" s="29">
        <f t="shared" si="5"/>
        <v>571118219.22000003</v>
      </c>
      <c r="F30" s="7">
        <f t="shared" si="5"/>
        <v>562690694.25999999</v>
      </c>
      <c r="G30" s="7">
        <f t="shared" si="5"/>
        <v>557823016.79000008</v>
      </c>
      <c r="H30" s="29">
        <f t="shared" si="5"/>
        <v>8427524.959999999</v>
      </c>
    </row>
    <row r="31" spans="2:8" x14ac:dyDescent="0.2">
      <c r="B31" s="10" t="s">
        <v>32</v>
      </c>
      <c r="C31" s="25">
        <v>135016886.81</v>
      </c>
      <c r="D31" s="25">
        <v>88864963.950000018</v>
      </c>
      <c r="E31" s="30">
        <f t="shared" si="2"/>
        <v>223881850.76000002</v>
      </c>
      <c r="F31" s="26">
        <v>223422081.30000001</v>
      </c>
      <c r="G31" s="26">
        <v>223422081.30000001</v>
      </c>
      <c r="H31" s="34">
        <f t="shared" si="3"/>
        <v>459769.46000000834</v>
      </c>
    </row>
    <row r="32" spans="2:8" x14ac:dyDescent="0.2">
      <c r="B32" s="10" t="s">
        <v>33</v>
      </c>
      <c r="C32" s="25">
        <v>17870022.899999999</v>
      </c>
      <c r="D32" s="25">
        <v>3558795.3599999994</v>
      </c>
      <c r="E32" s="30">
        <f t="shared" si="2"/>
        <v>21428818.259999998</v>
      </c>
      <c r="F32" s="26">
        <v>21172703.600000001</v>
      </c>
      <c r="G32" s="26">
        <v>18565277.02</v>
      </c>
      <c r="H32" s="34">
        <f t="shared" si="3"/>
        <v>256114.65999999642</v>
      </c>
    </row>
    <row r="33" spans="2:8" ht="24" x14ac:dyDescent="0.2">
      <c r="B33" s="10" t="s">
        <v>34</v>
      </c>
      <c r="C33" s="25">
        <v>42386821.859999999</v>
      </c>
      <c r="D33" s="25">
        <v>-1305852.3100000024</v>
      </c>
      <c r="E33" s="30">
        <f t="shared" si="2"/>
        <v>41080969.549999997</v>
      </c>
      <c r="F33" s="26">
        <v>38132709.280000001</v>
      </c>
      <c r="G33" s="26">
        <v>36739189.140000001</v>
      </c>
      <c r="H33" s="34">
        <f t="shared" si="3"/>
        <v>2948260.2699999958</v>
      </c>
    </row>
    <row r="34" spans="2:8" ht="24.6" customHeight="1" x14ac:dyDescent="0.2">
      <c r="B34" s="10" t="s">
        <v>35</v>
      </c>
      <c r="C34" s="25">
        <v>42853367.869999997</v>
      </c>
      <c r="D34" s="25">
        <v>-9572861.3600000069</v>
      </c>
      <c r="E34" s="30">
        <f t="shared" si="2"/>
        <v>33280506.50999999</v>
      </c>
      <c r="F34" s="26">
        <v>33240500.670000002</v>
      </c>
      <c r="G34" s="26">
        <v>33240500.670000002</v>
      </c>
      <c r="H34" s="34">
        <f t="shared" si="3"/>
        <v>40005.839999988675</v>
      </c>
    </row>
    <row r="35" spans="2:8" ht="24" x14ac:dyDescent="0.2">
      <c r="B35" s="10" t="s">
        <v>36</v>
      </c>
      <c r="C35" s="25">
        <v>83132846.859999999</v>
      </c>
      <c r="D35" s="25">
        <v>37616739.030000001</v>
      </c>
      <c r="E35" s="30">
        <f t="shared" si="2"/>
        <v>120749585.89</v>
      </c>
      <c r="F35" s="26">
        <v>117990324.99000001</v>
      </c>
      <c r="G35" s="26">
        <v>117127979.43000001</v>
      </c>
      <c r="H35" s="34">
        <f t="shared" si="3"/>
        <v>2759260.8999999911</v>
      </c>
    </row>
    <row r="36" spans="2:8" ht="24" x14ac:dyDescent="0.2">
      <c r="B36" s="10" t="s">
        <v>37</v>
      </c>
      <c r="C36" s="25">
        <v>55756471.43</v>
      </c>
      <c r="D36" s="25">
        <v>39448533.370000005</v>
      </c>
      <c r="E36" s="30">
        <f t="shared" si="2"/>
        <v>95205004.800000012</v>
      </c>
      <c r="F36" s="26">
        <v>94524437.349999994</v>
      </c>
      <c r="G36" s="26">
        <v>94524437.349999994</v>
      </c>
      <c r="H36" s="34">
        <f t="shared" si="3"/>
        <v>680567.45000001788</v>
      </c>
    </row>
    <row r="37" spans="2:8" x14ac:dyDescent="0.2">
      <c r="B37" s="10" t="s">
        <v>38</v>
      </c>
      <c r="C37" s="25">
        <v>4011744.23</v>
      </c>
      <c r="D37" s="25">
        <v>-2478347.66</v>
      </c>
      <c r="E37" s="30">
        <f t="shared" si="2"/>
        <v>1533396.5699999998</v>
      </c>
      <c r="F37" s="26">
        <v>1354356.04</v>
      </c>
      <c r="G37" s="26">
        <v>1352781.46</v>
      </c>
      <c r="H37" s="34">
        <f t="shared" si="3"/>
        <v>179040.5299999998</v>
      </c>
    </row>
    <row r="38" spans="2:8" x14ac:dyDescent="0.2">
      <c r="B38" s="10" t="s">
        <v>39</v>
      </c>
      <c r="C38" s="25">
        <v>12194491.890000001</v>
      </c>
      <c r="D38" s="25">
        <v>1808703.4600000009</v>
      </c>
      <c r="E38" s="30">
        <f t="shared" si="2"/>
        <v>14003195.350000001</v>
      </c>
      <c r="F38" s="26">
        <v>12903094.5</v>
      </c>
      <c r="G38" s="26">
        <v>12903084.470000001</v>
      </c>
      <c r="H38" s="34">
        <f t="shared" si="3"/>
        <v>1100100.8500000015</v>
      </c>
    </row>
    <row r="39" spans="2:8" x14ac:dyDescent="0.2">
      <c r="B39" s="10" t="s">
        <v>40</v>
      </c>
      <c r="C39" s="25">
        <v>11801000</v>
      </c>
      <c r="D39" s="25">
        <v>8153891.5299999975</v>
      </c>
      <c r="E39" s="30">
        <f t="shared" si="2"/>
        <v>19954891.529999997</v>
      </c>
      <c r="F39" s="26">
        <v>19950486.529999997</v>
      </c>
      <c r="G39" s="26">
        <v>19947685.949999999</v>
      </c>
      <c r="H39" s="34">
        <f t="shared" si="3"/>
        <v>4405</v>
      </c>
    </row>
    <row r="40" spans="2:8" s="9" customFormat="1" ht="25.5" customHeight="1" x14ac:dyDescent="0.2">
      <c r="B40" s="12" t="s">
        <v>41</v>
      </c>
      <c r="C40" s="7">
        <f>SUM(C41:C49)</f>
        <v>573468360.63999999</v>
      </c>
      <c r="D40" s="7">
        <f t="shared" ref="D40:H40" si="6">SUM(D41:D49)</f>
        <v>252784614.41999996</v>
      </c>
      <c r="E40" s="29">
        <f t="shared" si="6"/>
        <v>826252975.05999994</v>
      </c>
      <c r="F40" s="7">
        <f t="shared" si="6"/>
        <v>815710240.43999994</v>
      </c>
      <c r="G40" s="7">
        <f t="shared" si="6"/>
        <v>815684540.43999994</v>
      </c>
      <c r="H40" s="29">
        <f t="shared" si="6"/>
        <v>10542734.619999934</v>
      </c>
    </row>
    <row r="41" spans="2:8" ht="24" x14ac:dyDescent="0.2">
      <c r="B41" s="10" t="s">
        <v>42</v>
      </c>
      <c r="C41" s="25">
        <v>418588664.36000001</v>
      </c>
      <c r="D41" s="25">
        <v>143495382.50999999</v>
      </c>
      <c r="E41" s="30">
        <f t="shared" si="2"/>
        <v>562084046.87</v>
      </c>
      <c r="F41" s="26">
        <v>562084019.70000005</v>
      </c>
      <c r="G41" s="26">
        <v>562084019.70000005</v>
      </c>
      <c r="H41" s="34">
        <f t="shared" si="3"/>
        <v>27.169999957084656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42398000.409999996</v>
      </c>
      <c r="D44" s="25">
        <v>84865987.49000001</v>
      </c>
      <c r="E44" s="30">
        <f t="shared" si="2"/>
        <v>127263987.90000001</v>
      </c>
      <c r="F44" s="26">
        <v>117324860.56999999</v>
      </c>
      <c r="G44" s="26">
        <v>117299160.56999999</v>
      </c>
      <c r="H44" s="34">
        <f t="shared" si="3"/>
        <v>9939127.3300000131</v>
      </c>
    </row>
    <row r="45" spans="2:8" x14ac:dyDescent="0.2">
      <c r="B45" s="10" t="s">
        <v>46</v>
      </c>
      <c r="C45" s="25">
        <v>14584189</v>
      </c>
      <c r="D45" s="25">
        <v>23333.480000000447</v>
      </c>
      <c r="E45" s="30">
        <f t="shared" si="2"/>
        <v>14607522.48</v>
      </c>
      <c r="F45" s="26">
        <v>14003942.359999999</v>
      </c>
      <c r="G45" s="26">
        <v>14003942.359999999</v>
      </c>
      <c r="H45" s="34">
        <f t="shared" si="3"/>
        <v>603580.12000000104</v>
      </c>
    </row>
    <row r="46" spans="2:8" ht="24" x14ac:dyDescent="0.2">
      <c r="B46" s="10" t="s">
        <v>47</v>
      </c>
      <c r="C46" s="25">
        <v>48322588.869999997</v>
      </c>
      <c r="D46" s="25">
        <v>3475810.7999999821</v>
      </c>
      <c r="E46" s="30">
        <f t="shared" si="2"/>
        <v>51798399.669999979</v>
      </c>
      <c r="F46" s="26">
        <v>51798399.670000002</v>
      </c>
      <c r="G46" s="26">
        <v>51798399.670000002</v>
      </c>
      <c r="H46" s="34">
        <f t="shared" si="3"/>
        <v>-2.2351741790771484E-8</v>
      </c>
    </row>
    <row r="47" spans="2:8" x14ac:dyDescent="0.2">
      <c r="B47" s="10" t="s">
        <v>48</v>
      </c>
      <c r="C47" s="25">
        <v>49574918</v>
      </c>
      <c r="D47" s="25">
        <v>20924100.139999986</v>
      </c>
      <c r="E47" s="30">
        <f t="shared" si="2"/>
        <v>70499018.139999986</v>
      </c>
      <c r="F47" s="26">
        <v>70499018.140000001</v>
      </c>
      <c r="G47" s="26">
        <v>70499018.140000001</v>
      </c>
      <c r="H47" s="34">
        <f t="shared" si="3"/>
        <v>-1.4901161193847656E-8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1623000</v>
      </c>
      <c r="D50" s="7">
        <f t="shared" ref="D50:H50" si="7">SUM(D51:D59)</f>
        <v>11403556.369999999</v>
      </c>
      <c r="E50" s="29">
        <f t="shared" si="7"/>
        <v>13026556.369999999</v>
      </c>
      <c r="F50" s="7">
        <f t="shared" si="7"/>
        <v>11097189.289999999</v>
      </c>
      <c r="G50" s="7">
        <f t="shared" si="7"/>
        <v>8969818.8900000006</v>
      </c>
      <c r="H50" s="29">
        <f t="shared" si="7"/>
        <v>1929367.0799999989</v>
      </c>
    </row>
    <row r="51" spans="2:8" x14ac:dyDescent="0.2">
      <c r="B51" s="10" t="s">
        <v>52</v>
      </c>
      <c r="C51" s="25">
        <v>923000</v>
      </c>
      <c r="D51" s="25">
        <v>2419146.3099999996</v>
      </c>
      <c r="E51" s="30">
        <f t="shared" si="2"/>
        <v>3342146.3099999996</v>
      </c>
      <c r="F51" s="26">
        <v>3198416.91</v>
      </c>
      <c r="G51" s="26">
        <v>3198416.91</v>
      </c>
      <c r="H51" s="34">
        <f t="shared" si="3"/>
        <v>143729.39999999944</v>
      </c>
    </row>
    <row r="52" spans="2:8" x14ac:dyDescent="0.2">
      <c r="B52" s="10" t="s">
        <v>53</v>
      </c>
      <c r="C52" s="25">
        <v>0</v>
      </c>
      <c r="D52" s="25">
        <v>1039296.7300000002</v>
      </c>
      <c r="E52" s="30">
        <f t="shared" si="2"/>
        <v>1039296.7300000002</v>
      </c>
      <c r="F52" s="26">
        <v>286340.33</v>
      </c>
      <c r="G52" s="26">
        <v>286340.33</v>
      </c>
      <c r="H52" s="34">
        <f t="shared" si="3"/>
        <v>752956.40000000014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2022254.3</v>
      </c>
      <c r="E54" s="30">
        <f t="shared" si="2"/>
        <v>2022254.3</v>
      </c>
      <c r="F54" s="26">
        <v>2021712.76</v>
      </c>
      <c r="G54" s="26">
        <v>2021682.6</v>
      </c>
      <c r="H54" s="34">
        <f t="shared" si="3"/>
        <v>541.54000000003725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700000</v>
      </c>
      <c r="D56" s="25">
        <v>5922859.0299999993</v>
      </c>
      <c r="E56" s="30">
        <f t="shared" si="2"/>
        <v>6622859.0299999993</v>
      </c>
      <c r="F56" s="26">
        <v>5590719.29</v>
      </c>
      <c r="G56" s="26">
        <v>3463379.05</v>
      </c>
      <c r="H56" s="34">
        <f t="shared" si="3"/>
        <v>1032139.7399999993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138868467</v>
      </c>
      <c r="D60" s="7">
        <f t="shared" ref="D60:H60" si="8">SUM(D61:D63)</f>
        <v>124838901.69</v>
      </c>
      <c r="E60" s="29">
        <f t="shared" si="8"/>
        <v>263707368.69</v>
      </c>
      <c r="F60" s="7">
        <f t="shared" si="8"/>
        <v>195801393.31</v>
      </c>
      <c r="G60" s="7">
        <f t="shared" si="8"/>
        <v>195801393.31</v>
      </c>
      <c r="H60" s="29">
        <f t="shared" si="8"/>
        <v>67905975.379999995</v>
      </c>
    </row>
    <row r="61" spans="2:8" x14ac:dyDescent="0.2">
      <c r="B61" s="10" t="s">
        <v>62</v>
      </c>
      <c r="C61" s="25">
        <v>7000000</v>
      </c>
      <c r="D61" s="25">
        <v>245502848.73999995</v>
      </c>
      <c r="E61" s="30">
        <f t="shared" si="2"/>
        <v>252502848.73999995</v>
      </c>
      <c r="F61" s="26">
        <v>188651114.68000001</v>
      </c>
      <c r="G61" s="26">
        <v>188651114.68000001</v>
      </c>
      <c r="H61" s="34">
        <f t="shared" si="3"/>
        <v>63851734.059999943</v>
      </c>
    </row>
    <row r="62" spans="2:8" x14ac:dyDescent="0.2">
      <c r="B62" s="10" t="s">
        <v>63</v>
      </c>
      <c r="C62" s="25">
        <v>2062500</v>
      </c>
      <c r="D62" s="25">
        <v>8245544.3100000005</v>
      </c>
      <c r="E62" s="30">
        <f t="shared" si="2"/>
        <v>10308044.310000001</v>
      </c>
      <c r="F62" s="26">
        <v>7150278.6299999999</v>
      </c>
      <c r="G62" s="26">
        <v>7150278.6299999999</v>
      </c>
      <c r="H62" s="34">
        <f t="shared" si="3"/>
        <v>3157765.6800000006</v>
      </c>
    </row>
    <row r="63" spans="2:8" x14ac:dyDescent="0.2">
      <c r="B63" s="10" t="s">
        <v>64</v>
      </c>
      <c r="C63" s="25">
        <v>129805967</v>
      </c>
      <c r="D63" s="25">
        <v>-128909491.35999995</v>
      </c>
      <c r="E63" s="30">
        <f t="shared" si="2"/>
        <v>896475.6400000453</v>
      </c>
      <c r="F63" s="26">
        <v>0</v>
      </c>
      <c r="G63" s="26">
        <v>0</v>
      </c>
      <c r="H63" s="34">
        <f>SUM(E63-F63)</f>
        <v>896475.6400000453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86265522.879999995</v>
      </c>
      <c r="D77" s="7">
        <f t="shared" ref="D77:H77" si="11">SUM(D78:D84)</f>
        <v>-70559156.879999995</v>
      </c>
      <c r="E77" s="29">
        <f t="shared" si="11"/>
        <v>15706366</v>
      </c>
      <c r="F77" s="7">
        <f t="shared" si="11"/>
        <v>15285568.620000001</v>
      </c>
      <c r="G77" s="7">
        <f t="shared" si="11"/>
        <v>15285568.620000001</v>
      </c>
      <c r="H77" s="29">
        <f t="shared" si="11"/>
        <v>420797.38</v>
      </c>
    </row>
    <row r="78" spans="2:8" x14ac:dyDescent="0.2">
      <c r="B78" s="10" t="s">
        <v>79</v>
      </c>
      <c r="C78" s="25">
        <v>13566666</v>
      </c>
      <c r="D78" s="25">
        <v>1500004</v>
      </c>
      <c r="E78" s="30">
        <f t="shared" si="2"/>
        <v>15066670</v>
      </c>
      <c r="F78" s="26">
        <v>15066670</v>
      </c>
      <c r="G78" s="25">
        <v>15066670</v>
      </c>
      <c r="H78" s="34">
        <f t="shared" si="3"/>
        <v>0</v>
      </c>
    </row>
    <row r="79" spans="2:8" x14ac:dyDescent="0.2">
      <c r="B79" s="10" t="s">
        <v>80</v>
      </c>
      <c r="C79" s="25">
        <v>582700</v>
      </c>
      <c r="D79" s="25">
        <v>-185004</v>
      </c>
      <c r="E79" s="30">
        <f t="shared" si="2"/>
        <v>397696</v>
      </c>
      <c r="F79" s="26">
        <v>96881.88</v>
      </c>
      <c r="G79" s="25">
        <v>96881.88</v>
      </c>
      <c r="H79" s="34">
        <f t="shared" si="3"/>
        <v>300814.12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242000</v>
      </c>
      <c r="D81" s="25">
        <v>0</v>
      </c>
      <c r="E81" s="30">
        <f t="shared" si="12"/>
        <v>242000</v>
      </c>
      <c r="F81" s="26">
        <v>122016.74</v>
      </c>
      <c r="G81" s="25">
        <v>122016.74</v>
      </c>
      <c r="H81" s="34">
        <f t="shared" si="13"/>
        <v>119983.26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71874156.879999995</v>
      </c>
      <c r="D84" s="25">
        <v>-71874156.879999995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884963367</v>
      </c>
      <c r="D85" s="17">
        <f t="shared" ref="D85:H85" si="14">SUM(D86,D94,D104,D114,D124,D134,D138,D147,D151)</f>
        <v>32128675.649999939</v>
      </c>
      <c r="E85" s="31">
        <f t="shared" si="14"/>
        <v>917092042.64999986</v>
      </c>
      <c r="F85" s="17">
        <f t="shared" si="14"/>
        <v>916931901.87</v>
      </c>
      <c r="G85" s="17">
        <f t="shared" si="14"/>
        <v>915013457.75999999</v>
      </c>
      <c r="H85" s="31">
        <f t="shared" si="14"/>
        <v>160140.77999995276</v>
      </c>
      <c r="M85" s="18"/>
    </row>
    <row r="86" spans="2:13" x14ac:dyDescent="0.2">
      <c r="B86" s="19" t="s">
        <v>13</v>
      </c>
      <c r="C86" s="7">
        <f>SUM(C87:C93)</f>
        <v>235128882.39000002</v>
      </c>
      <c r="D86" s="7">
        <f t="shared" ref="D86:H86" si="15">SUM(D87:D93)</f>
        <v>24997840.999999985</v>
      </c>
      <c r="E86" s="29">
        <f t="shared" si="15"/>
        <v>260126723.38999999</v>
      </c>
      <c r="F86" s="7">
        <f t="shared" si="15"/>
        <v>260126723.38999999</v>
      </c>
      <c r="G86" s="7">
        <f t="shared" si="15"/>
        <v>260126723.38999999</v>
      </c>
      <c r="H86" s="29">
        <f t="shared" si="15"/>
        <v>-1.4901161193847656E-8</v>
      </c>
    </row>
    <row r="87" spans="2:13" ht="24" x14ac:dyDescent="0.2">
      <c r="B87" s="10" t="s">
        <v>14</v>
      </c>
      <c r="C87" s="25">
        <v>68481595.959999993</v>
      </c>
      <c r="D87" s="25">
        <v>366732.21000000089</v>
      </c>
      <c r="E87" s="30">
        <f>SUM(C87:D87)</f>
        <v>68848328.169999987</v>
      </c>
      <c r="F87" s="26">
        <v>68848328.170000002</v>
      </c>
      <c r="G87" s="26">
        <v>68848328.170000002</v>
      </c>
      <c r="H87" s="34">
        <f t="shared" ref="H87:H153" si="16">SUM(E87-F87)</f>
        <v>-1.4901161193847656E-8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22309765.859999999</v>
      </c>
      <c r="D89" s="25">
        <v>40744631.729999989</v>
      </c>
      <c r="E89" s="30">
        <f t="shared" si="17"/>
        <v>63054397.589999989</v>
      </c>
      <c r="F89" s="26">
        <v>63054397.590000004</v>
      </c>
      <c r="G89" s="26">
        <v>63054397.590000004</v>
      </c>
      <c r="H89" s="34">
        <f t="shared" si="16"/>
        <v>-1.4901161193847656E-8</v>
      </c>
    </row>
    <row r="90" spans="2:13" x14ac:dyDescent="0.2">
      <c r="B90" s="10" t="s">
        <v>17</v>
      </c>
      <c r="C90" s="25">
        <v>14657215.460000001</v>
      </c>
      <c r="D90" s="25">
        <v>704733.00999999978</v>
      </c>
      <c r="E90" s="30">
        <f t="shared" si="17"/>
        <v>15361948.470000001</v>
      </c>
      <c r="F90" s="26">
        <v>15361948.470000001</v>
      </c>
      <c r="G90" s="26">
        <v>15361948.470000001</v>
      </c>
      <c r="H90" s="34">
        <f t="shared" si="16"/>
        <v>0</v>
      </c>
    </row>
    <row r="91" spans="2:13" x14ac:dyDescent="0.2">
      <c r="B91" s="10" t="s">
        <v>18</v>
      </c>
      <c r="C91" s="25">
        <v>80601217.180000007</v>
      </c>
      <c r="D91" s="25">
        <v>-2829997.8500000015</v>
      </c>
      <c r="E91" s="30">
        <f t="shared" si="17"/>
        <v>77771219.330000013</v>
      </c>
      <c r="F91" s="26">
        <v>77771219.329999998</v>
      </c>
      <c r="G91" s="26">
        <v>77771219.329999998</v>
      </c>
      <c r="H91" s="34">
        <f t="shared" si="16"/>
        <v>1.4901161193847656E-8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49079087.93</v>
      </c>
      <c r="D93" s="25">
        <v>-13988258.100000001</v>
      </c>
      <c r="E93" s="30">
        <f t="shared" si="17"/>
        <v>35090829.829999998</v>
      </c>
      <c r="F93" s="26">
        <v>35090829.829999998</v>
      </c>
      <c r="G93" s="26">
        <v>35090829.829999998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98944291.75999999</v>
      </c>
      <c r="D94" s="7">
        <f t="shared" ref="D94:H94" si="18">SUM(D95:D103)</f>
        <v>-24720392.389999997</v>
      </c>
      <c r="E94" s="29">
        <f t="shared" si="18"/>
        <v>74223899.370000005</v>
      </c>
      <c r="F94" s="7">
        <f t="shared" si="18"/>
        <v>74223899.359999999</v>
      </c>
      <c r="G94" s="7">
        <f t="shared" si="18"/>
        <v>74223899.359999999</v>
      </c>
      <c r="H94" s="29">
        <f t="shared" si="18"/>
        <v>9.9999990720789356E-3</v>
      </c>
    </row>
    <row r="95" spans="2:13" ht="24" x14ac:dyDescent="0.2">
      <c r="B95" s="10" t="s">
        <v>22</v>
      </c>
      <c r="C95" s="25">
        <v>11212927.119999999</v>
      </c>
      <c r="D95" s="25">
        <v>-11210908.709999999</v>
      </c>
      <c r="E95" s="30">
        <f t="shared" si="17"/>
        <v>2018.410000000149</v>
      </c>
      <c r="F95" s="26">
        <v>2018.4</v>
      </c>
      <c r="G95" s="26">
        <v>2018.4</v>
      </c>
      <c r="H95" s="34">
        <f t="shared" si="16"/>
        <v>1.0000000148920662E-2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7500000</v>
      </c>
      <c r="D98" s="25">
        <v>-6052268.6700000009</v>
      </c>
      <c r="E98" s="30">
        <f t="shared" si="17"/>
        <v>1447731.3299999991</v>
      </c>
      <c r="F98" s="26">
        <v>1447731.33</v>
      </c>
      <c r="G98" s="26">
        <v>1447731.33</v>
      </c>
      <c r="H98" s="34">
        <f t="shared" si="16"/>
        <v>-9.3132257461547852E-10</v>
      </c>
    </row>
    <row r="99" spans="2:18" ht="24" x14ac:dyDescent="0.2">
      <c r="B99" s="10" t="s">
        <v>26</v>
      </c>
      <c r="C99" s="25">
        <v>1839000</v>
      </c>
      <c r="D99" s="25">
        <v>-1670682.6500000001</v>
      </c>
      <c r="E99" s="30">
        <f t="shared" si="17"/>
        <v>168317.34999999986</v>
      </c>
      <c r="F99" s="26">
        <v>168317.35</v>
      </c>
      <c r="G99" s="26">
        <v>168317.35</v>
      </c>
      <c r="H99" s="34">
        <f t="shared" si="16"/>
        <v>-1.4551915228366852E-10</v>
      </c>
      <c r="J99" s="21"/>
    </row>
    <row r="100" spans="2:18" x14ac:dyDescent="0.2">
      <c r="B100" s="10" t="s">
        <v>27</v>
      </c>
      <c r="C100" s="25">
        <v>78333864.640000001</v>
      </c>
      <c r="D100" s="25">
        <v>-5786552.5300000012</v>
      </c>
      <c r="E100" s="30">
        <f t="shared" si="17"/>
        <v>72547312.109999999</v>
      </c>
      <c r="F100" s="26">
        <v>72547312.109999999</v>
      </c>
      <c r="G100" s="26">
        <v>72547312.109999999</v>
      </c>
      <c r="H100" s="34">
        <f t="shared" si="16"/>
        <v>0</v>
      </c>
      <c r="R100" s="2"/>
    </row>
    <row r="101" spans="2:18" ht="24" x14ac:dyDescent="0.2">
      <c r="B101" s="10" t="s">
        <v>28</v>
      </c>
      <c r="C101" s="25">
        <v>58500</v>
      </c>
      <c r="D101" s="25">
        <v>-58500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58520.17</v>
      </c>
      <c r="E103" s="30">
        <f t="shared" si="17"/>
        <v>58520.17</v>
      </c>
      <c r="F103" s="26">
        <v>58520.17</v>
      </c>
      <c r="G103" s="26">
        <v>58520.17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181028888.90000001</v>
      </c>
      <c r="D104" s="7">
        <f t="shared" ref="D104:H104" si="19">SUM(D105:D113)</f>
        <v>-18377133.790000014</v>
      </c>
      <c r="E104" s="29">
        <f t="shared" si="19"/>
        <v>162651755.10999998</v>
      </c>
      <c r="F104" s="7">
        <f t="shared" si="19"/>
        <v>162651755.08999997</v>
      </c>
      <c r="G104" s="7">
        <f t="shared" si="19"/>
        <v>160733310.98999998</v>
      </c>
      <c r="H104" s="29">
        <f t="shared" si="19"/>
        <v>2.0000000484287739E-2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25065089.280000001</v>
      </c>
      <c r="D106" s="25">
        <v>-6704753.25</v>
      </c>
      <c r="E106" s="30">
        <f t="shared" si="17"/>
        <v>18360336.030000001</v>
      </c>
      <c r="F106" s="26">
        <v>18360336.030000001</v>
      </c>
      <c r="G106" s="26">
        <v>16441891.93</v>
      </c>
      <c r="H106" s="34">
        <f t="shared" si="16"/>
        <v>0</v>
      </c>
    </row>
    <row r="107" spans="2:18" ht="24" x14ac:dyDescent="0.2">
      <c r="B107" s="10" t="s">
        <v>34</v>
      </c>
      <c r="C107" s="25">
        <v>3248139.62</v>
      </c>
      <c r="D107" s="25">
        <v>-1435026.6799999997</v>
      </c>
      <c r="E107" s="30">
        <f t="shared" si="17"/>
        <v>1813112.9400000004</v>
      </c>
      <c r="F107" s="26">
        <v>1813112.92</v>
      </c>
      <c r="G107" s="26">
        <v>1813112.92</v>
      </c>
      <c r="H107" s="34">
        <f t="shared" si="16"/>
        <v>2.0000000484287739E-2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152715660</v>
      </c>
      <c r="D109" s="25">
        <v>-10237353.860000014</v>
      </c>
      <c r="E109" s="30">
        <f t="shared" si="17"/>
        <v>142478306.13999999</v>
      </c>
      <c r="F109" s="26">
        <v>142478306.13999999</v>
      </c>
      <c r="G109" s="26">
        <v>142478306.13999999</v>
      </c>
      <c r="H109" s="34">
        <f t="shared" si="16"/>
        <v>0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48001513.25</v>
      </c>
      <c r="D114" s="7">
        <f t="shared" ref="D114:H114" si="20">SUM(D115:D123)</f>
        <v>35724228.899999991</v>
      </c>
      <c r="E114" s="29">
        <f t="shared" si="20"/>
        <v>83725742.149999991</v>
      </c>
      <c r="F114" s="7">
        <f t="shared" si="20"/>
        <v>83725742.149999991</v>
      </c>
      <c r="G114" s="7">
        <f t="shared" si="20"/>
        <v>83725742.149999991</v>
      </c>
      <c r="H114" s="29">
        <f t="shared" si="20"/>
        <v>-4.6566128730773926E-10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47105868.119999997</v>
      </c>
      <c r="D118" s="25">
        <v>26051303.039999992</v>
      </c>
      <c r="E118" s="30">
        <f t="shared" si="17"/>
        <v>73157171.159999996</v>
      </c>
      <c r="F118" s="26">
        <v>73157171.159999996</v>
      </c>
      <c r="G118" s="26">
        <v>73157171.159999996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895645.13</v>
      </c>
      <c r="D120" s="25">
        <v>1882976.8599999999</v>
      </c>
      <c r="E120" s="30">
        <f t="shared" si="17"/>
        <v>2778621.9899999998</v>
      </c>
      <c r="F120" s="26">
        <v>2778621.99</v>
      </c>
      <c r="G120" s="26">
        <v>2778621.99</v>
      </c>
      <c r="H120" s="34">
        <f t="shared" si="16"/>
        <v>-4.6566128730773926E-10</v>
      </c>
    </row>
    <row r="121" spans="2:8" x14ac:dyDescent="0.2">
      <c r="B121" s="10" t="s">
        <v>48</v>
      </c>
      <c r="C121" s="25">
        <v>0</v>
      </c>
      <c r="D121" s="25">
        <v>7789949</v>
      </c>
      <c r="E121" s="30">
        <f t="shared" si="17"/>
        <v>7789949</v>
      </c>
      <c r="F121" s="26">
        <v>7789949</v>
      </c>
      <c r="G121" s="26">
        <v>7789949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10761459.009999998</v>
      </c>
      <c r="E124" s="29">
        <f t="shared" si="21"/>
        <v>10761459.009999998</v>
      </c>
      <c r="F124" s="7">
        <f t="shared" si="21"/>
        <v>10761459.010000002</v>
      </c>
      <c r="G124" s="7">
        <f t="shared" si="21"/>
        <v>10761459.010000002</v>
      </c>
      <c r="H124" s="29">
        <f t="shared" si="21"/>
        <v>-9.3132257461547852E-10</v>
      </c>
    </row>
    <row r="125" spans="2:8" x14ac:dyDescent="0.2">
      <c r="B125" s="10" t="s">
        <v>52</v>
      </c>
      <c r="C125" s="25">
        <v>0</v>
      </c>
      <c r="D125" s="25">
        <v>2388064.36</v>
      </c>
      <c r="E125" s="30">
        <f t="shared" si="17"/>
        <v>2388064.36</v>
      </c>
      <c r="F125" s="26">
        <v>2388064.36</v>
      </c>
      <c r="G125" s="26">
        <v>2388064.36</v>
      </c>
      <c r="H125" s="34">
        <f t="shared" si="16"/>
        <v>0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7385985.9399999995</v>
      </c>
      <c r="E128" s="30">
        <f t="shared" si="17"/>
        <v>7385985.9399999995</v>
      </c>
      <c r="F128" s="26">
        <v>7385985.9400000004</v>
      </c>
      <c r="G128" s="26">
        <v>7385985.9400000004</v>
      </c>
      <c r="H128" s="34">
        <f t="shared" si="16"/>
        <v>-9.3132257461547852E-10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987408.71</v>
      </c>
      <c r="E130" s="30">
        <f t="shared" si="17"/>
        <v>987408.71</v>
      </c>
      <c r="F130" s="26">
        <v>987408.71</v>
      </c>
      <c r="G130" s="26">
        <v>987408.71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196268124.88999999</v>
      </c>
      <c r="D134" s="7">
        <f t="shared" ref="D134:H134" si="22">SUM(D135:D137)</f>
        <v>13815077.209999979</v>
      </c>
      <c r="E134" s="29">
        <f t="shared" si="22"/>
        <v>210083202.09999996</v>
      </c>
      <c r="F134" s="7">
        <f t="shared" si="22"/>
        <v>209923061.34999999</v>
      </c>
      <c r="G134" s="7">
        <f t="shared" si="22"/>
        <v>209923061.34</v>
      </c>
      <c r="H134" s="29">
        <f t="shared" si="22"/>
        <v>160140.7499999702</v>
      </c>
    </row>
    <row r="135" spans="2:8" x14ac:dyDescent="0.2">
      <c r="B135" s="10" t="s">
        <v>62</v>
      </c>
      <c r="C135" s="25">
        <v>196268124.88999999</v>
      </c>
      <c r="D135" s="26">
        <v>13815077.209999979</v>
      </c>
      <c r="E135" s="30">
        <f t="shared" si="17"/>
        <v>210083202.09999996</v>
      </c>
      <c r="F135" s="26">
        <v>209923061.34999999</v>
      </c>
      <c r="G135" s="26">
        <v>209923061.34</v>
      </c>
      <c r="H135" s="34">
        <f t="shared" si="16"/>
        <v>160140.7499999702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125591665.81</v>
      </c>
      <c r="D151" s="7">
        <f t="shared" ref="D151:H151" si="25">SUM(D152:D158)</f>
        <v>-10072404.290000001</v>
      </c>
      <c r="E151" s="29">
        <f t="shared" si="25"/>
        <v>115519261.52000001</v>
      </c>
      <c r="F151" s="7">
        <f t="shared" si="25"/>
        <v>115519261.52000001</v>
      </c>
      <c r="G151" s="7">
        <f t="shared" si="25"/>
        <v>115519261.52000001</v>
      </c>
      <c r="H151" s="29">
        <f t="shared" si="25"/>
        <v>-6.9849193096160889E-10</v>
      </c>
    </row>
    <row r="152" spans="2:8" x14ac:dyDescent="0.2">
      <c r="B152" s="10" t="s">
        <v>79</v>
      </c>
      <c r="C152" s="25">
        <v>117750000</v>
      </c>
      <c r="D152" s="26">
        <v>-4059523.8200000003</v>
      </c>
      <c r="E152" s="30">
        <f t="shared" si="17"/>
        <v>113690476.18000001</v>
      </c>
      <c r="F152" s="26">
        <v>113690476.18000001</v>
      </c>
      <c r="G152" s="26">
        <v>113690476.18000001</v>
      </c>
      <c r="H152" s="34">
        <f t="shared" si="16"/>
        <v>0</v>
      </c>
    </row>
    <row r="153" spans="2:8" x14ac:dyDescent="0.2">
      <c r="B153" s="10" t="s">
        <v>80</v>
      </c>
      <c r="C153" s="25">
        <v>4341665.8099999996</v>
      </c>
      <c r="D153" s="26">
        <v>-2512880.4700000002</v>
      </c>
      <c r="E153" s="30">
        <f t="shared" si="17"/>
        <v>1828785.3399999994</v>
      </c>
      <c r="F153" s="26">
        <v>1828785.34</v>
      </c>
      <c r="G153" s="26">
        <v>1828785.34</v>
      </c>
      <c r="H153" s="34">
        <f t="shared" si="16"/>
        <v>-6.9849193096160889E-10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3500000</v>
      </c>
      <c r="D158" s="26">
        <v>-3500000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3473444122.6800003</v>
      </c>
      <c r="D160" s="24">
        <f t="shared" ref="D160:G160" si="28">SUM(D10,D85)</f>
        <v>606194717.45000005</v>
      </c>
      <c r="E160" s="32">
        <f>SUM(E10,E85)</f>
        <v>4079638840.1300001</v>
      </c>
      <c r="F160" s="24">
        <f t="shared" si="28"/>
        <v>3977427607.1899996</v>
      </c>
      <c r="G160" s="24">
        <f t="shared" si="28"/>
        <v>3964469029.3199997</v>
      </c>
      <c r="H160" s="32">
        <f>SUM(H10,H85)</f>
        <v>102211232.93999986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2021-09-27T16:48:24Z</cp:lastPrinted>
  <dcterms:created xsi:type="dcterms:W3CDTF">2020-01-08T21:14:59Z</dcterms:created>
  <dcterms:modified xsi:type="dcterms:W3CDTF">2022-01-21T20:14:16Z</dcterms:modified>
</cp:coreProperties>
</file>